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120" yWindow="1120" windowWidth="24480" windowHeight="16340" tabRatio="500"/>
  </bookViews>
  <sheets>
    <sheet name="4.1.2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C6" i="1"/>
  <c r="C7" i="1"/>
  <c r="C11" i="1"/>
  <c r="C15" i="1"/>
  <c r="C16" i="1"/>
  <c r="C17" i="1"/>
  <c r="C21" i="1"/>
  <c r="C26" i="1"/>
  <c r="C27" i="1"/>
  <c r="C28" i="1"/>
  <c r="C32" i="1"/>
  <c r="C37" i="1"/>
  <c r="C39" i="1"/>
  <c r="C40" i="1"/>
  <c r="C41" i="1"/>
  <c r="C44" i="1"/>
  <c r="C49" i="1"/>
  <c r="C50" i="1"/>
  <c r="C51" i="1"/>
  <c r="C55" i="1"/>
</calcChain>
</file>

<file path=xl/sharedStrings.xml><?xml version="1.0" encoding="utf-8"?>
<sst xmlns="http://schemas.openxmlformats.org/spreadsheetml/2006/main" count="50" uniqueCount="20">
  <si>
    <t>Total</t>
  </si>
  <si>
    <t>Equipements</t>
  </si>
  <si>
    <t>Computer &amp; printer</t>
  </si>
  <si>
    <t>Furniture &amp; Fixtures</t>
  </si>
  <si>
    <t>Capital Expenditure</t>
  </si>
  <si>
    <t>Amount 
(INR in Lakhs)</t>
  </si>
  <si>
    <t>Item of expenditure (for ex. construction of building, purchase of new equipments, furniture and fixtures etc.)</t>
  </si>
  <si>
    <t>Head of expenditure (for ex. capital expenditure)</t>
  </si>
  <si>
    <t>2022-23</t>
  </si>
  <si>
    <t>MOVABLE</t>
  </si>
  <si>
    <t>ELEVATORS</t>
  </si>
  <si>
    <t>IMMOVABLE</t>
  </si>
  <si>
    <t>FIXED ASSETS</t>
  </si>
  <si>
    <t>2021-22</t>
  </si>
  <si>
    <t>2020-21</t>
  </si>
  <si>
    <t>MOVABLE ITEMS</t>
  </si>
  <si>
    <t xml:space="preserve">FIXED ASSETS </t>
  </si>
  <si>
    <t>2019-20</t>
  </si>
  <si>
    <t>2018-19</t>
  </si>
  <si>
    <t xml:space="preserve">4.1.2 Percentage of expenditure for infrastructure development and  augmentation excluding salary during the last five years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</si>
</sst>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1" xfId="1" applyFont="1" applyBorder="1"/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164" fontId="0" fillId="0" borderId="1" xfId="0" applyNumberFormat="1" applyBorder="1"/>
    <xf numFmtId="164" fontId="0" fillId="0" borderId="1" xfId="1" applyFont="1" applyFill="1" applyBorder="1"/>
    <xf numFmtId="0" fontId="0" fillId="0" borderId="1" xfId="0" quotePrefix="1" applyBorder="1"/>
    <xf numFmtId="0" fontId="3" fillId="0" borderId="0" xfId="0" applyFont="1"/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9" zoomScale="93" zoomScaleNormal="93" zoomScalePageLayoutView="93" workbookViewId="0">
      <selection activeCell="B9" sqref="B9"/>
    </sheetView>
  </sheetViews>
  <sheetFormatPr baseColWidth="10" defaultColWidth="36.33203125" defaultRowHeight="14" x14ac:dyDescent="0"/>
  <cols>
    <col min="1" max="1" width="24" customWidth="1"/>
    <col min="2" max="2" width="27.5" customWidth="1"/>
    <col min="3" max="3" width="13.33203125" bestFit="1" customWidth="1"/>
    <col min="4" max="4" width="17.5" customWidth="1"/>
    <col min="5" max="5" width="17.1640625" customWidth="1"/>
    <col min="6" max="6" width="16.83203125" customWidth="1"/>
    <col min="7" max="7" width="16.6640625" customWidth="1"/>
    <col min="8" max="8" width="16.5" customWidth="1"/>
    <col min="9" max="9" width="19" customWidth="1"/>
  </cols>
  <sheetData>
    <row r="1" spans="1:9" ht="33.75" customHeight="1">
      <c r="A1" s="13" t="s">
        <v>19</v>
      </c>
      <c r="B1" s="13"/>
      <c r="C1" s="13"/>
      <c r="D1" s="13"/>
      <c r="E1" s="12"/>
      <c r="F1" s="12"/>
      <c r="G1" s="12"/>
      <c r="H1" s="12"/>
      <c r="I1" s="12"/>
    </row>
    <row r="2" spans="1:9" ht="15.75" customHeight="1">
      <c r="A2" s="6" t="s">
        <v>18</v>
      </c>
      <c r="B2" s="6"/>
      <c r="C2" s="6"/>
      <c r="D2" s="6"/>
      <c r="E2" s="11"/>
      <c r="F2" s="11"/>
      <c r="G2" s="11"/>
      <c r="H2" s="11"/>
      <c r="I2" s="11"/>
    </row>
    <row r="3" spans="1:9" ht="60" customHeight="1">
      <c r="A3" s="5" t="s">
        <v>7</v>
      </c>
      <c r="B3" s="5" t="s">
        <v>6</v>
      </c>
      <c r="C3" s="5" t="s">
        <v>5</v>
      </c>
      <c r="E3" s="10">
        <v>0.8</v>
      </c>
    </row>
    <row r="4" spans="1:9">
      <c r="A4" s="4" t="s">
        <v>16</v>
      </c>
      <c r="B4" s="4"/>
      <c r="C4" s="4"/>
    </row>
    <row r="5" spans="1:9">
      <c r="A5" s="9" t="s">
        <v>15</v>
      </c>
      <c r="B5" s="3" t="s">
        <v>3</v>
      </c>
      <c r="C5" s="1">
        <f>55.36922*$E$3</f>
        <v>44.295376000000005</v>
      </c>
    </row>
    <row r="6" spans="1:9">
      <c r="A6" s="3"/>
      <c r="B6" s="3" t="s">
        <v>2</v>
      </c>
      <c r="C6" s="1">
        <f>32.08415*E3</f>
        <v>25.667320000000004</v>
      </c>
    </row>
    <row r="7" spans="1:9">
      <c r="A7" s="3"/>
      <c r="B7" s="3" t="s">
        <v>1</v>
      </c>
      <c r="C7" s="1">
        <f>11.19408*E3</f>
        <v>8.9552639999999997</v>
      </c>
    </row>
    <row r="8" spans="1:9">
      <c r="A8" s="3"/>
      <c r="B8" s="3"/>
      <c r="C8" s="1"/>
    </row>
    <row r="9" spans="1:9">
      <c r="A9" s="3"/>
      <c r="B9" s="3"/>
      <c r="C9" s="1"/>
    </row>
    <row r="10" spans="1:9">
      <c r="A10" s="3"/>
      <c r="B10" s="3"/>
      <c r="C10" s="1"/>
    </row>
    <row r="11" spans="1:9">
      <c r="A11" s="2" t="s">
        <v>0</v>
      </c>
      <c r="B11" s="2"/>
      <c r="C11" s="1">
        <f>SUM(C5:C10)</f>
        <v>78.917960000000008</v>
      </c>
    </row>
    <row r="12" spans="1:9">
      <c r="A12" s="6" t="s">
        <v>17</v>
      </c>
      <c r="B12" s="6"/>
      <c r="C12" s="6"/>
      <c r="D12" s="6"/>
    </row>
    <row r="13" spans="1:9" ht="56">
      <c r="A13" s="5" t="s">
        <v>7</v>
      </c>
      <c r="B13" s="5" t="s">
        <v>6</v>
      </c>
      <c r="C13" s="5" t="s">
        <v>5</v>
      </c>
    </row>
    <row r="14" spans="1:9">
      <c r="A14" s="4" t="s">
        <v>16</v>
      </c>
      <c r="B14" s="4"/>
      <c r="C14" s="4"/>
    </row>
    <row r="15" spans="1:9">
      <c r="A15" s="9" t="s">
        <v>15</v>
      </c>
      <c r="B15" s="3" t="s">
        <v>3</v>
      </c>
      <c r="C15" s="8">
        <f>9.54377*E3</f>
        <v>7.6350160000000002</v>
      </c>
    </row>
    <row r="16" spans="1:9">
      <c r="A16" s="3"/>
      <c r="B16" s="3" t="s">
        <v>2</v>
      </c>
      <c r="C16" s="8">
        <f>29.81952*E3</f>
        <v>23.855616000000001</v>
      </c>
    </row>
    <row r="17" spans="1:4">
      <c r="A17" s="3"/>
      <c r="B17" s="3" t="s">
        <v>1</v>
      </c>
      <c r="C17" s="8">
        <f>1.58105*E3</f>
        <v>1.2648400000000002</v>
      </c>
    </row>
    <row r="18" spans="1:4">
      <c r="A18" s="3"/>
      <c r="B18" s="3"/>
      <c r="C18" s="3"/>
    </row>
    <row r="19" spans="1:4">
      <c r="A19" s="3"/>
      <c r="B19" s="3"/>
      <c r="C19" s="3"/>
    </row>
    <row r="20" spans="1:4">
      <c r="A20" s="3"/>
      <c r="B20" s="3"/>
      <c r="C20" s="3"/>
    </row>
    <row r="21" spans="1:4">
      <c r="A21" s="2" t="s">
        <v>0</v>
      </c>
      <c r="B21" s="2"/>
      <c r="C21" s="7">
        <f>SUM(C15:C20)</f>
        <v>32.755472000000005</v>
      </c>
    </row>
    <row r="23" spans="1:4">
      <c r="A23" s="6" t="s">
        <v>14</v>
      </c>
      <c r="B23" s="6"/>
      <c r="C23" s="6"/>
      <c r="D23" s="6"/>
    </row>
    <row r="24" spans="1:4" ht="56">
      <c r="A24" s="5" t="s">
        <v>7</v>
      </c>
      <c r="B24" s="5" t="s">
        <v>6</v>
      </c>
      <c r="C24" s="5" t="s">
        <v>5</v>
      </c>
    </row>
    <row r="25" spans="1:4">
      <c r="A25" s="4"/>
      <c r="B25" s="4"/>
      <c r="C25" s="4"/>
    </row>
    <row r="26" spans="1:4">
      <c r="A26" s="3"/>
      <c r="B26" s="3" t="s">
        <v>3</v>
      </c>
      <c r="C26" s="1">
        <f>10.96376*E3</f>
        <v>8.7710080000000001</v>
      </c>
    </row>
    <row r="27" spans="1:4">
      <c r="A27" s="3"/>
      <c r="B27" s="3" t="s">
        <v>2</v>
      </c>
      <c r="C27" s="1">
        <f>13.45554*E3</f>
        <v>10.764431999999999</v>
      </c>
    </row>
    <row r="28" spans="1:4">
      <c r="A28" s="3"/>
      <c r="B28" s="3" t="s">
        <v>1</v>
      </c>
      <c r="C28" s="1">
        <f>2.54198*E3</f>
        <v>2.0335840000000003</v>
      </c>
    </row>
    <row r="29" spans="1:4">
      <c r="A29" s="3"/>
      <c r="B29" s="3"/>
      <c r="C29" s="1"/>
    </row>
    <row r="30" spans="1:4">
      <c r="A30" s="3"/>
      <c r="B30" s="3"/>
      <c r="C30" s="1"/>
    </row>
    <row r="31" spans="1:4">
      <c r="A31" s="3"/>
      <c r="B31" s="3"/>
      <c r="C31" s="1"/>
    </row>
    <row r="32" spans="1:4">
      <c r="A32" s="2" t="s">
        <v>0</v>
      </c>
      <c r="B32" s="2"/>
      <c r="C32" s="1">
        <f>SUM(C26:C31)</f>
        <v>21.569024000000002</v>
      </c>
    </row>
    <row r="34" spans="1:4">
      <c r="A34" s="6" t="s">
        <v>13</v>
      </c>
      <c r="B34" s="6"/>
      <c r="C34" s="6"/>
      <c r="D34" s="6"/>
    </row>
    <row r="35" spans="1:4" ht="56">
      <c r="A35" s="5" t="s">
        <v>7</v>
      </c>
      <c r="B35" s="5" t="s">
        <v>6</v>
      </c>
      <c r="C35" s="5" t="s">
        <v>5</v>
      </c>
    </row>
    <row r="36" spans="1:4">
      <c r="A36" s="4" t="s">
        <v>12</v>
      </c>
      <c r="B36" s="4"/>
      <c r="C36" s="4"/>
    </row>
    <row r="37" spans="1:4">
      <c r="A37" s="3" t="s">
        <v>11</v>
      </c>
      <c r="B37" s="3" t="s">
        <v>10</v>
      </c>
      <c r="C37" s="1">
        <f>15.25*E3</f>
        <v>12.200000000000001</v>
      </c>
    </row>
    <row r="38" spans="1:4">
      <c r="A38" s="3"/>
      <c r="B38" s="3"/>
      <c r="C38" s="1"/>
    </row>
    <row r="39" spans="1:4">
      <c r="A39" s="3" t="s">
        <v>9</v>
      </c>
      <c r="B39" s="3" t="s">
        <v>3</v>
      </c>
      <c r="C39" s="1">
        <f>17.54959*E3</f>
        <v>14.039671999999999</v>
      </c>
    </row>
    <row r="40" spans="1:4">
      <c r="A40" s="3"/>
      <c r="B40" s="3" t="s">
        <v>2</v>
      </c>
      <c r="C40" s="1">
        <f>12.29327*E3</f>
        <v>9.8346160000000005</v>
      </c>
    </row>
    <row r="41" spans="1:4">
      <c r="A41" s="3"/>
      <c r="B41" s="3" t="s">
        <v>1</v>
      </c>
      <c r="C41" s="1">
        <f>0.65028*E3</f>
        <v>0.52022400000000002</v>
      </c>
    </row>
    <row r="42" spans="1:4">
      <c r="A42" s="3"/>
      <c r="B42" s="3"/>
      <c r="C42" s="1"/>
    </row>
    <row r="43" spans="1:4">
      <c r="A43" s="3"/>
      <c r="B43" s="3"/>
      <c r="C43" s="1"/>
    </row>
    <row r="44" spans="1:4">
      <c r="A44" s="2" t="s">
        <v>0</v>
      </c>
      <c r="B44" s="2"/>
      <c r="C44" s="1">
        <f>SUM(C37:C41)</f>
        <v>36.594511999999995</v>
      </c>
    </row>
    <row r="46" spans="1:4">
      <c r="A46" s="6" t="s">
        <v>8</v>
      </c>
      <c r="B46" s="6"/>
      <c r="C46" s="6"/>
      <c r="D46" s="6"/>
    </row>
    <row r="47" spans="1:4" ht="56">
      <c r="A47" s="5" t="s">
        <v>7</v>
      </c>
      <c r="B47" s="5" t="s">
        <v>6</v>
      </c>
      <c r="C47" s="5" t="s">
        <v>5</v>
      </c>
    </row>
    <row r="48" spans="1:4">
      <c r="A48" s="4"/>
      <c r="B48" s="4"/>
      <c r="C48" s="4"/>
    </row>
    <row r="49" spans="1:3">
      <c r="A49" s="3" t="s">
        <v>4</v>
      </c>
      <c r="B49" s="3" t="s">
        <v>3</v>
      </c>
      <c r="C49" s="1">
        <f>18.61811*E3</f>
        <v>14.894488000000003</v>
      </c>
    </row>
    <row r="50" spans="1:3">
      <c r="A50" s="3"/>
      <c r="B50" s="3" t="s">
        <v>2</v>
      </c>
      <c r="C50" s="1">
        <f>75.45273*E3</f>
        <v>60.362184000000006</v>
      </c>
    </row>
    <row r="51" spans="1:3">
      <c r="A51" s="3"/>
      <c r="B51" s="3" t="s">
        <v>1</v>
      </c>
      <c r="C51" s="1">
        <f>58.63065*E3</f>
        <v>46.904520000000005</v>
      </c>
    </row>
    <row r="52" spans="1:3">
      <c r="A52" s="3"/>
      <c r="B52" s="3"/>
      <c r="C52" s="3"/>
    </row>
    <row r="53" spans="1:3">
      <c r="A53" s="3"/>
      <c r="B53" s="3"/>
      <c r="C53" s="3"/>
    </row>
    <row r="54" spans="1:3">
      <c r="A54" s="3"/>
      <c r="B54" s="3"/>
      <c r="C54" s="3"/>
    </row>
    <row r="55" spans="1:3">
      <c r="A55" s="2" t="s">
        <v>0</v>
      </c>
      <c r="B55" s="2"/>
      <c r="C55" s="1">
        <f>SUM(C49:C54)</f>
        <v>122.16119200000001</v>
      </c>
    </row>
  </sheetData>
  <mergeCells count="11">
    <mergeCell ref="A1:D1"/>
    <mergeCell ref="A2:D2"/>
    <mergeCell ref="A11:B11"/>
    <mergeCell ref="A12:D12"/>
    <mergeCell ref="A21:B21"/>
    <mergeCell ref="A32:B32"/>
    <mergeCell ref="A34:D34"/>
    <mergeCell ref="A44:B44"/>
    <mergeCell ref="A46:D46"/>
    <mergeCell ref="A55:B55"/>
    <mergeCell ref="A23:D2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Bhakti</dc:creator>
  <cp:lastModifiedBy>Bhakti</cp:lastModifiedBy>
  <dcterms:created xsi:type="dcterms:W3CDTF">2023-11-03T05:15:57Z</dcterms:created>
  <dcterms:modified xsi:type="dcterms:W3CDTF">2023-11-03T05:16:41Z</dcterms:modified>
</cp:coreProperties>
</file>